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\Nextcloud\L'Atelier\Formations et Conférences\Conférences\Conférence - Charte Tarifaire - Mai 22\"/>
    </mc:Choice>
  </mc:AlternateContent>
  <xr:revisionPtr revIDLastSave="0" documentId="13_ncr:1_{BBA8322F-0A3B-45F4-B1B0-D14A26BFBDAF}" xr6:coauthVersionLast="47" xr6:coauthVersionMax="47" xr10:uidLastSave="{00000000-0000-0000-0000-000000000000}"/>
  <bookViews>
    <workbookView xWindow="28680" yWindow="-120" windowWidth="29040" windowHeight="15840" firstSheet="1" activeTab="1" xr2:uid="{08448ADF-BF49-4CBF-9D78-AB13E77A337D}"/>
  </bookViews>
  <sheets>
    <sheet name="Simul Marges" sheetId="3" state="hidden" r:id="rId1"/>
    <sheet name="Charte Tarifaire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9" i="1" l="1"/>
  <c r="G8" i="3"/>
  <c r="H8" i="3" s="1"/>
  <c r="G7" i="3"/>
  <c r="H9" i="3"/>
  <c r="D9" i="3"/>
  <c r="D7" i="3" s="1"/>
  <c r="D8" i="3"/>
  <c r="C7" i="3"/>
  <c r="E15" i="1"/>
  <c r="C15" i="1"/>
  <c r="B32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21" i="1"/>
  <c r="K21" i="1" s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21" i="1"/>
  <c r="C30" i="1" l="1"/>
  <c r="C26" i="1"/>
  <c r="C32" i="1"/>
  <c r="H32" i="1" s="1"/>
  <c r="I32" i="1" s="1"/>
  <c r="L32" i="1" s="1"/>
  <c r="C22" i="1"/>
  <c r="C34" i="1"/>
  <c r="C21" i="1"/>
  <c r="C16" i="1"/>
  <c r="C24" i="1"/>
  <c r="C28" i="1"/>
  <c r="C23" i="1"/>
  <c r="C27" i="1"/>
  <c r="C31" i="1"/>
  <c r="C25" i="1"/>
  <c r="H7" i="3"/>
  <c r="I7" i="3" s="1"/>
  <c r="E7" i="3"/>
  <c r="C33" i="1"/>
  <c r="C29" i="1"/>
  <c r="B21" i="1"/>
  <c r="B27" i="1"/>
  <c r="B34" i="1"/>
  <c r="B24" i="1"/>
  <c r="B26" i="1"/>
  <c r="B29" i="1"/>
  <c r="B31" i="1"/>
  <c r="B23" i="1"/>
  <c r="H23" i="1" s="1"/>
  <c r="I23" i="1" s="1"/>
  <c r="L23" i="1" s="1"/>
  <c r="B33" i="1"/>
  <c r="B28" i="1"/>
  <c r="B25" i="1"/>
  <c r="B30" i="1"/>
  <c r="H30" i="1" s="1"/>
  <c r="I30" i="1" s="1"/>
  <c r="L30" i="1" s="1"/>
  <c r="B22" i="1"/>
  <c r="H34" i="1" l="1"/>
  <c r="I34" i="1" s="1"/>
  <c r="L34" i="1" s="1"/>
  <c r="H25" i="1"/>
  <c r="I25" i="1" s="1"/>
  <c r="L25" i="1" s="1"/>
  <c r="H29" i="1"/>
  <c r="I29" i="1" s="1"/>
  <c r="L29" i="1" s="1"/>
  <c r="H22" i="1"/>
  <c r="I22" i="1" s="1"/>
  <c r="L22" i="1" s="1"/>
  <c r="H27" i="1"/>
  <c r="I27" i="1" s="1"/>
  <c r="L27" i="1" s="1"/>
  <c r="H26" i="1"/>
  <c r="I26" i="1" s="1"/>
  <c r="L26" i="1" s="1"/>
  <c r="H24" i="1"/>
  <c r="I24" i="1" s="1"/>
  <c r="L24" i="1" s="1"/>
  <c r="H21" i="1"/>
  <c r="I21" i="1" s="1"/>
  <c r="L21" i="1" s="1"/>
  <c r="H28" i="1"/>
  <c r="I28" i="1" s="1"/>
  <c r="L28" i="1" s="1"/>
  <c r="H31" i="1"/>
  <c r="I31" i="1" s="1"/>
  <c r="L31" i="1" s="1"/>
  <c r="H33" i="1"/>
  <c r="I33" i="1" s="1"/>
  <c r="L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Fabice Antz</author>
  </authors>
  <commentList>
    <comment ref="A9" authorId="0" shapeId="0" xr:uid="{515420E6-E9F6-4737-A002-61D3A319577A}">
      <text>
        <r>
          <rPr>
            <b/>
            <sz val="9"/>
            <color indexed="81"/>
            <rFont val="Tahoma"/>
            <charset val="1"/>
          </rPr>
          <t>ETP = Equivalence en Temps Plein</t>
        </r>
        <r>
          <rPr>
            <sz val="9"/>
            <color indexed="81"/>
            <rFont val="Tahoma"/>
            <charset val="1"/>
          </rPr>
          <t xml:space="preserve">
Par exemple : 
   1 collaborateur qui travaille 35 heures compte pour 1 ETP
   1 collaborateur qui travaille 25 heures compte pour 0,71 ETP
   Cap = 0,4 / BP = 0,6 / BM = 0,7</t>
        </r>
      </text>
    </comment>
  </commentList>
</comments>
</file>

<file path=xl/sharedStrings.xml><?xml version="1.0" encoding="utf-8"?>
<sst xmlns="http://schemas.openxmlformats.org/spreadsheetml/2006/main" count="52" uniqueCount="43">
  <si>
    <t>Produits</t>
  </si>
  <si>
    <t>Coupe brushing</t>
  </si>
  <si>
    <t>Productivité 
Horaire</t>
  </si>
  <si>
    <t>CHARTE TARIFAIRE</t>
  </si>
  <si>
    <t xml:space="preserve">Nbre d'heures d'ouverture de votre salon chaque semaine </t>
  </si>
  <si>
    <t>Nbre de semaines de fermeture annuelle</t>
  </si>
  <si>
    <t>Prestation de service</t>
  </si>
  <si>
    <t>Informations à savoir</t>
  </si>
  <si>
    <t>Chaque minute, votre entreprise coûte</t>
  </si>
  <si>
    <t xml:space="preserve">de charges + </t>
  </si>
  <si>
    <t>Construction de votre Charte Tarifaire</t>
  </si>
  <si>
    <t>Les coûts</t>
  </si>
  <si>
    <t>Temps de 
réalisation</t>
  </si>
  <si>
    <t>Prix de Vente</t>
  </si>
  <si>
    <t>TTC</t>
  </si>
  <si>
    <t>Soit en HT</t>
  </si>
  <si>
    <t>Marges</t>
  </si>
  <si>
    <t>Coloration Coupe Brushing</t>
  </si>
  <si>
    <t>Mèches Coupe Brushing</t>
  </si>
  <si>
    <t>Coupe Homme</t>
  </si>
  <si>
    <t>En %</t>
  </si>
  <si>
    <t>En €</t>
  </si>
  <si>
    <t>Charges
Entreprise</t>
  </si>
  <si>
    <t>Salaire (moyenne)</t>
  </si>
  <si>
    <t>CA Moyen Mensuel</t>
  </si>
  <si>
    <t>Informations à saisir (en jaune)</t>
  </si>
  <si>
    <t>CAHT</t>
  </si>
  <si>
    <t>Total</t>
  </si>
  <si>
    <t>Services</t>
  </si>
  <si>
    <t>Ventes</t>
  </si>
  <si>
    <t>Total de la Masse Salariale</t>
  </si>
  <si>
    <t>Estimation ETP</t>
  </si>
  <si>
    <t>Total des Charges externes + Impôts + Amortissements + Emprunt</t>
  </si>
  <si>
    <t>Vous pouvez demander à votre comptable de vous donner ces informations ou, 
faire parvenir votre bilan à contact@latelier-accompagnement.com et en profiter pour bénéficier d'un 
audit financier gratuit (1/2 heure de rdv téléphonique avec une xpert).</t>
  </si>
  <si>
    <t>Commentaires</t>
  </si>
  <si>
    <t>Simulation des Marges</t>
  </si>
  <si>
    <t>OPTION 1</t>
  </si>
  <si>
    <t>OPTION 2</t>
  </si>
  <si>
    <t>par collaborateur</t>
  </si>
  <si>
    <t xml:space="preserve">1 heure coûte ainsi </t>
  </si>
  <si>
    <t>à votre entreprise (avec ou sans client)</t>
  </si>
  <si>
    <t>Calcul des ETP</t>
  </si>
  <si>
    <t>Nbre d'heures travaillées / 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</si>
</sst>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5"/>
      <color rgb="FF0070C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0"/>
      <color theme="1"/>
      <name val="Source Sans Pro"/>
      <family val="2"/>
    </font>
    <font>
      <sz val="8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44" fontId="0" fillId="2" borderId="12" xfId="0" applyNumberFormat="1" applyFill="1" applyBorder="1" applyProtection="1">
      <protection locked="0"/>
    </xf>
    <xf numFmtId="44" fontId="0" fillId="2" borderId="25" xfId="0" applyNumberFormat="1" applyFill="1" applyBorder="1" applyProtection="1">
      <protection locked="0"/>
    </xf>
    <xf numFmtId="44" fontId="0" fillId="2" borderId="15" xfId="0" applyNumberFormat="1" applyFill="1" applyBorder="1" applyProtection="1"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44" fontId="0" fillId="2" borderId="10" xfId="0" applyNumberFormat="1" applyFill="1" applyBorder="1" applyProtection="1">
      <protection locked="0"/>
    </xf>
    <xf numFmtId="44" fontId="0" fillId="2" borderId="24" xfId="0" applyNumberFormat="1" applyFill="1" applyBorder="1" applyProtection="1">
      <protection locked="0"/>
    </xf>
    <xf numFmtId="44" fontId="0" fillId="2" borderId="13" xfId="0" applyNumberFormat="1" applyFill="1" applyBorder="1" applyProtection="1">
      <protection locked="0"/>
    </xf>
    <xf numFmtId="0" fontId="0" fillId="0" borderId="0" xfId="0" applyProtection="1"/>
    <xf numFmtId="0" fontId="0" fillId="0" borderId="0" xfId="0" applyBorder="1" applyProtection="1"/>
    <xf numFmtId="44" fontId="2" fillId="3" borderId="0" xfId="0" applyNumberFormat="1" applyFont="1" applyFill="1" applyBorder="1" applyAlignment="1" applyProtection="1">
      <alignment horizontal="center"/>
    </xf>
    <xf numFmtId="0" fontId="0" fillId="0" borderId="5" xfId="0" applyBorder="1" applyProtection="1"/>
    <xf numFmtId="44" fontId="2" fillId="3" borderId="7" xfId="0" applyNumberFormat="1" applyFont="1" applyFill="1" applyBorder="1" applyAlignment="1" applyProtection="1">
      <alignment horizontal="center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35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44" fontId="0" fillId="0" borderId="10" xfId="0" applyNumberFormat="1" applyBorder="1" applyProtection="1"/>
    <xf numFmtId="44" fontId="0" fillId="0" borderId="11" xfId="0" applyNumberFormat="1" applyBorder="1" applyProtection="1"/>
    <xf numFmtId="44" fontId="0" fillId="0" borderId="12" xfId="0" applyNumberFormat="1" applyBorder="1" applyProtection="1"/>
    <xf numFmtId="44" fontId="0" fillId="0" borderId="29" xfId="0" applyNumberFormat="1" applyBorder="1" applyProtection="1"/>
    <xf numFmtId="10" fontId="0" fillId="0" borderId="17" xfId="0" applyNumberFormat="1" applyBorder="1" applyProtection="1"/>
    <xf numFmtId="44" fontId="0" fillId="0" borderId="26" xfId="0" applyNumberFormat="1" applyBorder="1" applyProtection="1"/>
    <xf numFmtId="44" fontId="0" fillId="0" borderId="24" xfId="0" applyNumberFormat="1" applyBorder="1" applyProtection="1"/>
    <xf numFmtId="44" fontId="0" fillId="0" borderId="9" xfId="0" applyNumberFormat="1" applyBorder="1" applyProtection="1"/>
    <xf numFmtId="44" fontId="0" fillId="0" borderId="25" xfId="0" applyNumberFormat="1" applyBorder="1" applyProtection="1"/>
    <xf numFmtId="44" fontId="0" fillId="0" borderId="30" xfId="0" applyNumberFormat="1" applyBorder="1" applyProtection="1"/>
    <xf numFmtId="10" fontId="0" fillId="0" borderId="36" xfId="0" applyNumberFormat="1" applyBorder="1" applyProtection="1"/>
    <xf numFmtId="44" fontId="0" fillId="0" borderId="27" xfId="0" applyNumberFormat="1" applyBorder="1" applyProtection="1"/>
    <xf numFmtId="44" fontId="0" fillId="0" borderId="13" xfId="0" applyNumberFormat="1" applyBorder="1" applyProtection="1"/>
    <xf numFmtId="44" fontId="0" fillId="0" borderId="14" xfId="0" applyNumberFormat="1" applyBorder="1" applyProtection="1"/>
    <xf numFmtId="44" fontId="0" fillId="0" borderId="15" xfId="0" applyNumberFormat="1" applyBorder="1" applyProtection="1"/>
    <xf numFmtId="44" fontId="0" fillId="0" borderId="31" xfId="0" applyNumberFormat="1" applyBorder="1" applyProtection="1"/>
    <xf numFmtId="10" fontId="0" fillId="0" borderId="18" xfId="0" applyNumberFormat="1" applyBorder="1" applyProtection="1"/>
    <xf numFmtId="44" fontId="0" fillId="0" borderId="28" xfId="0" applyNumberFormat="1" applyBorder="1" applyProtection="1"/>
    <xf numFmtId="0" fontId="9" fillId="0" borderId="0" xfId="0" applyFont="1" applyProtection="1"/>
    <xf numFmtId="0" fontId="9" fillId="0" borderId="0" xfId="0" applyFont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164" fontId="0" fillId="0" borderId="10" xfId="0" applyNumberFormat="1" applyBorder="1"/>
    <xf numFmtId="10" fontId="0" fillId="0" borderId="12" xfId="0" applyNumberFormat="1" applyBorder="1"/>
    <xf numFmtId="10" fontId="0" fillId="0" borderId="25" xfId="0" applyNumberFormat="1" applyBorder="1"/>
    <xf numFmtId="10" fontId="0" fillId="0" borderId="15" xfId="0" applyNumberFormat="1" applyBorder="1"/>
    <xf numFmtId="164" fontId="0" fillId="0" borderId="24" xfId="0" applyNumberFormat="1" applyBorder="1"/>
    <xf numFmtId="164" fontId="0" fillId="0" borderId="13" xfId="0" applyNumberFormat="1" applyBorder="1"/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1" fillId="0" borderId="37" xfId="0" applyFont="1" applyBorder="1" applyProtection="1"/>
    <xf numFmtId="0" fontId="1" fillId="0" borderId="38" xfId="0" applyFont="1" applyBorder="1" applyProtection="1"/>
    <xf numFmtId="0" fontId="1" fillId="0" borderId="39" xfId="0" applyFont="1" applyBorder="1" applyProtection="1"/>
    <xf numFmtId="0" fontId="3" fillId="0" borderId="0" xfId="0" applyFont="1" applyBorder="1" applyAlignment="1" applyProtection="1">
      <alignment vertical="center" wrapText="1"/>
    </xf>
    <xf numFmtId="164" fontId="0" fillId="0" borderId="26" xfId="0" applyNumberFormat="1" applyBorder="1"/>
    <xf numFmtId="164" fontId="0" fillId="2" borderId="27" xfId="0" applyNumberFormat="1" applyFill="1" applyBorder="1"/>
    <xf numFmtId="164" fontId="0" fillId="2" borderId="28" xfId="0" applyNumberFormat="1" applyFill="1" applyBorder="1"/>
    <xf numFmtId="164" fontId="0" fillId="4" borderId="27" xfId="0" applyNumberFormat="1" applyFill="1" applyBorder="1"/>
    <xf numFmtId="44" fontId="0" fillId="0" borderId="0" xfId="0" applyNumberFormat="1" applyProtection="1"/>
    <xf numFmtId="164" fontId="0" fillId="2" borderId="26" xfId="0" applyNumberFormat="1" applyFill="1" applyBorder="1"/>
    <xf numFmtId="2" fontId="0" fillId="0" borderId="0" xfId="0" applyNumberFormat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1" fillId="0" borderId="10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10" fontId="1" fillId="0" borderId="10" xfId="0" applyNumberFormat="1" applyFont="1" applyBorder="1" applyAlignment="1">
      <alignment horizontal="center"/>
    </xf>
    <xf numFmtId="10" fontId="1" fillId="0" borderId="12" xfId="0" applyNumberFormat="1" applyFont="1" applyBorder="1" applyAlignment="1">
      <alignment horizont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2" fontId="0" fillId="2" borderId="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0" fontId="1" fillId="0" borderId="29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44" fontId="0" fillId="2" borderId="0" xfId="0" applyNumberFormat="1" applyFill="1" applyBorder="1" applyAlignment="1" applyProtection="1">
      <alignment horizontal="center"/>
      <protection locked="0"/>
    </xf>
    <xf numFmtId="44" fontId="0" fillId="2" borderId="5" xfId="0" applyNumberForma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right" vertical="top" wrapText="1"/>
    </xf>
    <xf numFmtId="0" fontId="5" fillId="4" borderId="0" xfId="0" applyFont="1" applyFill="1" applyBorder="1" applyAlignment="1" applyProtection="1">
      <alignment horizontal="right" vertical="top"/>
    </xf>
    <xf numFmtId="0" fontId="5" fillId="4" borderId="5" xfId="0" applyFont="1" applyFill="1" applyBorder="1" applyAlignment="1" applyProtection="1">
      <alignment horizontal="right" vertical="top"/>
    </xf>
    <xf numFmtId="0" fontId="5" fillId="4" borderId="4" xfId="0" applyFont="1" applyFill="1" applyBorder="1" applyAlignment="1" applyProtection="1">
      <alignment horizontal="right" vertical="top"/>
    </xf>
    <xf numFmtId="0" fontId="5" fillId="4" borderId="6" xfId="0" applyFont="1" applyFill="1" applyBorder="1" applyAlignment="1" applyProtection="1">
      <alignment horizontal="right" vertical="top"/>
    </xf>
    <xf numFmtId="0" fontId="5" fillId="4" borderId="7" xfId="0" applyFont="1" applyFill="1" applyBorder="1" applyAlignment="1" applyProtection="1">
      <alignment horizontal="right" vertical="top"/>
    </xf>
    <xf numFmtId="0" fontId="5" fillId="4" borderId="8" xfId="0" applyFont="1" applyFill="1" applyBorder="1" applyAlignment="1" applyProtection="1">
      <alignment horizontal="right" vertical="top"/>
    </xf>
    <xf numFmtId="0" fontId="4" fillId="0" borderId="1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0" fillId="0" borderId="6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</cellXfs>
  <cellStyles count="1">
    <cellStyle name="Normal" xfId="0" builtinId="0"/>
  </cellStyles>
  <dxfs count="10"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</dxf>
    <dxf>
      <font>
        <color rgb="FF9C0006"/>
      </font>
    </dxf>
    <dxf>
      <font>
        <color theme="9" tint="-0.24994659260841701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279265</xdr:colOff>
      <xdr:row>1</xdr:row>
      <xdr:rowOff>30480</xdr:rowOff>
    </xdr:from>
    <xdr:to>
      <xdr:col>1</xdr:col>
      <xdr:colOff>359750</xdr:colOff>
      <xdr:row>4</xdr:row>
      <xdr:rowOff>91440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C065A88-5479-469B-B802-385009D68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265" y="213360"/>
          <a:ext cx="872965" cy="6172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690745</xdr:colOff>
      <xdr:row>0</xdr:row>
      <xdr:rowOff>38100</xdr:rowOff>
    </xdr:from>
    <xdr:to>
      <xdr:col>0</xdr:col>
      <xdr:colOff>1563710</xdr:colOff>
      <xdr:row>2</xdr:row>
      <xdr:rowOff>171450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6DC08B0-DA7E-4316-A752-14DC72B03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745" y="38100"/>
          <a:ext cx="872965" cy="617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640E7-39F6-4416-B5B9-5782602E9D08}">
  <dimension ref="A1:I9"/>
  <sheetViews>
    <sheetView showGridLines="0" zoomScale="210" zoomScaleNormal="210" workbookViewId="0">
      <selection activeCell="H7" sqref="H7"/>
    </sheetView>
  </sheetViews>
  <sheetFormatPr baseColWidth="10" defaultRowHeight="14.4" x14ac:dyDescent="0.3"/>
  <cols>
    <col min="1" max="4" width="11.5546875" style="10"/>
    <col min="6" max="6" width="1.77734375" customWidth="1"/>
    <col min="7" max="9" width="11.5546875" customWidth="1"/>
  </cols>
  <sheetData>
    <row r="1" spans="1:9" ht="14.4" customHeight="1" x14ac:dyDescent="0.3">
      <c r="A1" s="67"/>
      <c r="C1" s="76" t="s">
        <v>35</v>
      </c>
      <c r="D1" s="77"/>
      <c r="E1" s="77"/>
      <c r="F1" s="77"/>
      <c r="G1" s="77"/>
      <c r="H1" s="77"/>
      <c r="I1" s="77"/>
    </row>
    <row r="2" spans="1:9" ht="14.4" customHeight="1" thickBot="1" x14ac:dyDescent="0.35">
      <c r="A2" s="67"/>
      <c r="C2" s="76"/>
      <c r="D2" s="77"/>
      <c r="E2" s="77"/>
      <c r="F2" s="77"/>
      <c r="G2" s="77"/>
      <c r="H2" s="77"/>
      <c r="I2" s="77"/>
    </row>
    <row r="3" spans="1:9" ht="14.4" customHeight="1" x14ac:dyDescent="0.3">
      <c r="A3" s="67"/>
      <c r="C3" s="78" t="s">
        <v>36</v>
      </c>
      <c r="D3" s="79"/>
      <c r="E3" s="80"/>
      <c r="F3" s="58"/>
      <c r="G3" s="78" t="s">
        <v>37</v>
      </c>
      <c r="H3" s="79"/>
      <c r="I3" s="80"/>
    </row>
    <row r="4" spans="1:9" ht="15" customHeight="1" thickBot="1" x14ac:dyDescent="0.35">
      <c r="C4" s="81"/>
      <c r="D4" s="82"/>
      <c r="E4" s="83"/>
      <c r="F4" s="58"/>
      <c r="G4" s="81"/>
      <c r="H4" s="82"/>
      <c r="I4" s="83"/>
    </row>
    <row r="5" spans="1:9" x14ac:dyDescent="0.3">
      <c r="A5"/>
      <c r="C5" s="42" t="s">
        <v>26</v>
      </c>
      <c r="D5" s="74" t="s">
        <v>16</v>
      </c>
      <c r="E5" s="75"/>
      <c r="G5" s="42" t="s">
        <v>26</v>
      </c>
      <c r="H5" s="74" t="s">
        <v>16</v>
      </c>
      <c r="I5" s="75"/>
    </row>
    <row r="6" spans="1:9" ht="15" thickBot="1" x14ac:dyDescent="0.35">
      <c r="A6"/>
      <c r="C6" s="43" t="s">
        <v>21</v>
      </c>
      <c r="D6" s="44" t="s">
        <v>21</v>
      </c>
      <c r="E6" s="45" t="s">
        <v>20</v>
      </c>
      <c r="G6" s="43" t="s">
        <v>21</v>
      </c>
      <c r="H6" s="44" t="s">
        <v>21</v>
      </c>
      <c r="I6" s="45" t="s">
        <v>20</v>
      </c>
    </row>
    <row r="7" spans="1:9" x14ac:dyDescent="0.3">
      <c r="A7" s="68" t="s">
        <v>27</v>
      </c>
      <c r="B7" s="69"/>
      <c r="C7" s="59">
        <f>SUM(C8:C9)</f>
        <v>1000</v>
      </c>
      <c r="D7" s="46">
        <f>SUM(D8:D9)</f>
        <v>913.59999999999991</v>
      </c>
      <c r="E7" s="47">
        <f>D7/C7</f>
        <v>0.91359999999999986</v>
      </c>
      <c r="G7" s="64">
        <f>C7</f>
        <v>1000</v>
      </c>
      <c r="H7" s="46">
        <f>SUM(H8:H9)</f>
        <v>887.19999999999993</v>
      </c>
      <c r="I7" s="47">
        <f>H7/G7</f>
        <v>0.88719999999999988</v>
      </c>
    </row>
    <row r="8" spans="1:9" x14ac:dyDescent="0.3">
      <c r="A8" s="70" t="s">
        <v>28</v>
      </c>
      <c r="B8" s="71"/>
      <c r="C8" s="60">
        <v>940</v>
      </c>
      <c r="D8" s="50">
        <f>C8*E8</f>
        <v>883.59999999999991</v>
      </c>
      <c r="E8" s="48">
        <v>0.94</v>
      </c>
      <c r="G8" s="62">
        <f>G7-G9</f>
        <v>880</v>
      </c>
      <c r="H8" s="50">
        <f>G8*I8</f>
        <v>827.19999999999993</v>
      </c>
      <c r="I8" s="48">
        <v>0.94</v>
      </c>
    </row>
    <row r="9" spans="1:9" ht="15" thickBot="1" x14ac:dyDescent="0.35">
      <c r="A9" s="72" t="s">
        <v>29</v>
      </c>
      <c r="B9" s="73"/>
      <c r="C9" s="61">
        <v>60</v>
      </c>
      <c r="D9" s="51">
        <f>C9*E9</f>
        <v>30</v>
      </c>
      <c r="E9" s="49">
        <v>0.5</v>
      </c>
      <c r="G9" s="61">
        <v>120</v>
      </c>
      <c r="H9" s="51">
        <f>G9*I9</f>
        <v>60</v>
      </c>
      <c r="I9" s="49">
        <v>0.5</v>
      </c>
    </row>
  </sheetData>
  <mergeCells count="9">
    <mergeCell ref="A1:A3"/>
    <mergeCell ref="A7:B7"/>
    <mergeCell ref="A8:B8"/>
    <mergeCell ref="A9:B9"/>
    <mergeCell ref="H5:I5"/>
    <mergeCell ref="C1:I2"/>
    <mergeCell ref="C3:E4"/>
    <mergeCell ref="G3:I4"/>
    <mergeCell ref="D5:E5"/>
  </mergeCells>
  <conditionalFormatting sqref="B2:B3 B1:C1 A4:B4 A10:D10 A5:A9 A16:D1048576 A11:B15 C5:E9">
    <cfRule type="containsErrors" dxfId="9" priority="3">
      <formula>ISERROR(A1)</formula>
    </cfRule>
  </conditionalFormatting>
  <conditionalFormatting sqref="A1:A3">
    <cfRule type="containsErrors" dxfId="8" priority="2">
      <formula>ISERROR(A1)</formula>
    </cfRule>
  </conditionalFormatting>
  <conditionalFormatting sqref="G5:I9">
    <cfRule type="containsErrors" dxfId="7" priority="1">
      <formula>ISERROR(G5)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1FE27-30EC-40EB-B7F1-3448B18135D4}">
  <sheetPr>
    <pageSetUpPr fitToPage="1"/>
  </sheetPr>
  <dimension ref="A1:Q34"/>
  <sheetViews>
    <sheetView showGridLines="0" tabSelected="1" topLeftCell="A3" zoomScale="110" zoomScaleNormal="110" workbookViewId="0">
      <selection activeCell="A22" sqref="A22"/>
    </sheetView>
  </sheetViews>
  <sheetFormatPr baseColWidth="10" defaultRowHeight="14.4" x14ac:dyDescent="0.3"/>
  <cols>
    <col min="1" max="1" width="35" style="10" bestFit="1" customWidth="1"/>
    <col min="2" max="10" width="11.5546875" style="10"/>
    <col min="11" max="11" width="17.6640625" style="10" bestFit="1" customWidth="1"/>
    <col min="12" max="12" width="27.44140625" style="10" bestFit="1" customWidth="1"/>
    <col min="13" max="13" width="11.5546875" style="10"/>
    <col min="18" max="16384" width="11.5546875" style="10"/>
  </cols>
  <sheetData>
    <row r="1" spans="1:14" x14ac:dyDescent="0.3">
      <c r="A1" s="67"/>
      <c r="B1" s="123" t="s">
        <v>3</v>
      </c>
      <c r="C1" s="123"/>
      <c r="D1" s="123"/>
      <c r="E1" s="123"/>
      <c r="F1" s="123"/>
      <c r="G1" s="123"/>
      <c r="H1" s="123"/>
      <c r="I1" s="123"/>
      <c r="J1" s="123"/>
      <c r="K1" s="123"/>
    </row>
    <row r="2" spans="1:14" ht="24" customHeight="1" x14ac:dyDescent="0.3">
      <c r="A2" s="67"/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4" ht="15" thickBot="1" x14ac:dyDescent="0.35">
      <c r="A3" s="67"/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4" ht="19.8" x14ac:dyDescent="0.4">
      <c r="A4" s="118" t="s">
        <v>25</v>
      </c>
      <c r="B4" s="119"/>
      <c r="C4" s="119"/>
      <c r="D4" s="119"/>
      <c r="E4" s="119"/>
      <c r="F4" s="119"/>
      <c r="G4" s="119"/>
      <c r="H4" s="119"/>
      <c r="I4" s="119"/>
      <c r="J4" s="119"/>
      <c r="K4" s="120"/>
    </row>
    <row r="5" spans="1:14" x14ac:dyDescent="0.3">
      <c r="A5" s="84" t="s">
        <v>4</v>
      </c>
      <c r="B5" s="85"/>
      <c r="C5" s="85"/>
      <c r="D5" s="85"/>
      <c r="E5" s="85"/>
      <c r="F5" s="85"/>
      <c r="G5" s="85"/>
      <c r="H5" s="85"/>
      <c r="I5" s="105"/>
      <c r="J5" s="105"/>
      <c r="K5" s="106"/>
    </row>
    <row r="6" spans="1:14" x14ac:dyDescent="0.3">
      <c r="A6" s="84" t="s">
        <v>5</v>
      </c>
      <c r="B6" s="85"/>
      <c r="C6" s="85"/>
      <c r="D6" s="85"/>
      <c r="E6" s="85"/>
      <c r="F6" s="85"/>
      <c r="G6" s="85"/>
      <c r="H6" s="85"/>
      <c r="I6" s="105"/>
      <c r="J6" s="105"/>
      <c r="K6" s="106"/>
    </row>
    <row r="7" spans="1:14" x14ac:dyDescent="0.3">
      <c r="A7" s="84" t="s">
        <v>32</v>
      </c>
      <c r="B7" s="85"/>
      <c r="C7" s="85"/>
      <c r="D7" s="85"/>
      <c r="E7" s="85"/>
      <c r="F7" s="85"/>
      <c r="G7" s="85"/>
      <c r="H7" s="85"/>
      <c r="I7" s="109"/>
      <c r="J7" s="109"/>
      <c r="K7" s="110"/>
    </row>
    <row r="8" spans="1:14" x14ac:dyDescent="0.3">
      <c r="A8" s="84" t="s">
        <v>30</v>
      </c>
      <c r="B8" s="85"/>
      <c r="C8" s="85"/>
      <c r="D8" s="85"/>
      <c r="E8" s="85"/>
      <c r="F8" s="85"/>
      <c r="G8" s="85"/>
      <c r="H8" s="85"/>
      <c r="I8" s="109"/>
      <c r="J8" s="109"/>
      <c r="K8" s="110"/>
      <c r="M8" s="67" t="s">
        <v>41</v>
      </c>
      <c r="N8" s="67"/>
    </row>
    <row r="9" spans="1:14" x14ac:dyDescent="0.3">
      <c r="A9" s="84" t="s">
        <v>31</v>
      </c>
      <c r="B9" s="85"/>
      <c r="C9" s="85"/>
      <c r="D9" s="85"/>
      <c r="E9" s="85"/>
      <c r="F9" s="85"/>
      <c r="G9" s="85"/>
      <c r="H9" s="85"/>
      <c r="I9" s="86"/>
      <c r="J9" s="86"/>
      <c r="K9" s="87"/>
      <c r="L9" s="10" t="s">
        <v>42</v>
      </c>
      <c r="M9" s="66"/>
      <c r="N9" s="65">
        <f>M9/35</f>
        <v>0</v>
      </c>
    </row>
    <row r="10" spans="1:14" x14ac:dyDescent="0.3">
      <c r="A10" s="111" t="s">
        <v>33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3"/>
    </row>
    <row r="11" spans="1:14" x14ac:dyDescent="0.3">
      <c r="A11" s="114"/>
      <c r="B11" s="112"/>
      <c r="C11" s="112"/>
      <c r="D11" s="112"/>
      <c r="E11" s="112"/>
      <c r="F11" s="112"/>
      <c r="G11" s="112"/>
      <c r="H11" s="112"/>
      <c r="I11" s="112"/>
      <c r="J11" s="112"/>
      <c r="K11" s="113"/>
    </row>
    <row r="12" spans="1:14" ht="15" thickBot="1" x14ac:dyDescent="0.35">
      <c r="A12" s="115"/>
      <c r="B12" s="116"/>
      <c r="C12" s="116"/>
      <c r="D12" s="116"/>
      <c r="E12" s="116"/>
      <c r="F12" s="116"/>
      <c r="G12" s="116"/>
      <c r="H12" s="116"/>
      <c r="I12" s="116"/>
      <c r="J12" s="116"/>
      <c r="K12" s="117"/>
    </row>
    <row r="13" spans="1:14" s="40" customFormat="1" ht="11.4" customHeight="1" thickBot="1" x14ac:dyDescent="0.25"/>
    <row r="14" spans="1:14" ht="19.8" x14ac:dyDescent="0.4">
      <c r="A14" s="118" t="s">
        <v>7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20"/>
    </row>
    <row r="15" spans="1:14" x14ac:dyDescent="0.3">
      <c r="A15" s="84" t="s">
        <v>8</v>
      </c>
      <c r="B15" s="85"/>
      <c r="C15" s="12" t="e">
        <f>I7/((I5*(52-I6))*60)</f>
        <v>#DIV/0!</v>
      </c>
      <c r="D15" s="11" t="s">
        <v>9</v>
      </c>
      <c r="E15" s="12" t="e">
        <f>I8/((I9*1645)*60)</f>
        <v>#DIV/0!</v>
      </c>
      <c r="F15" s="11" t="s">
        <v>38</v>
      </c>
      <c r="G15" s="11"/>
      <c r="H15" s="11"/>
      <c r="I15" s="11"/>
      <c r="J15" s="11"/>
      <c r="K15" s="13"/>
      <c r="M15" s="63"/>
    </row>
    <row r="16" spans="1:14" ht="15" thickBot="1" x14ac:dyDescent="0.35">
      <c r="A16" s="121" t="s">
        <v>39</v>
      </c>
      <c r="B16" s="122"/>
      <c r="C16" s="14" t="e">
        <f>(C15+E15)*60</f>
        <v>#DIV/0!</v>
      </c>
      <c r="D16" s="107" t="s">
        <v>40</v>
      </c>
      <c r="E16" s="107"/>
      <c r="F16" s="107"/>
      <c r="G16" s="107"/>
      <c r="H16" s="107"/>
      <c r="I16" s="107"/>
      <c r="J16" s="107"/>
      <c r="K16" s="108"/>
      <c r="M16" s="63"/>
    </row>
    <row r="17" spans="1:17" s="40" customFormat="1" ht="9" customHeight="1" x14ac:dyDescent="0.2">
      <c r="N17" s="41"/>
      <c r="O17" s="41"/>
      <c r="P17" s="41"/>
      <c r="Q17" s="41"/>
    </row>
    <row r="18" spans="1:17" ht="20.399999999999999" thickBot="1" x14ac:dyDescent="0.45">
      <c r="A18" s="88" t="s">
        <v>10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</row>
    <row r="19" spans="1:17" x14ac:dyDescent="0.3">
      <c r="A19" s="92" t="s">
        <v>6</v>
      </c>
      <c r="B19" s="96" t="s">
        <v>11</v>
      </c>
      <c r="C19" s="97"/>
      <c r="D19" s="98"/>
      <c r="E19" s="99" t="s">
        <v>12</v>
      </c>
      <c r="F19" s="96" t="s">
        <v>13</v>
      </c>
      <c r="G19" s="98"/>
      <c r="H19" s="101" t="s">
        <v>16</v>
      </c>
      <c r="I19" s="102"/>
      <c r="J19" s="103" t="s">
        <v>2</v>
      </c>
      <c r="K19" s="94" t="s">
        <v>24</v>
      </c>
      <c r="L19" s="90" t="s">
        <v>34</v>
      </c>
    </row>
    <row r="20" spans="1:17" ht="29.4" thickBot="1" x14ac:dyDescent="0.35">
      <c r="A20" s="93"/>
      <c r="B20" s="15" t="s">
        <v>22</v>
      </c>
      <c r="C20" s="16" t="s">
        <v>23</v>
      </c>
      <c r="D20" s="17" t="s">
        <v>0</v>
      </c>
      <c r="E20" s="100"/>
      <c r="F20" s="18" t="s">
        <v>14</v>
      </c>
      <c r="G20" s="19" t="s">
        <v>15</v>
      </c>
      <c r="H20" s="20" t="s">
        <v>21</v>
      </c>
      <c r="I20" s="21" t="s">
        <v>20</v>
      </c>
      <c r="J20" s="104"/>
      <c r="K20" s="95"/>
      <c r="L20" s="91"/>
    </row>
    <row r="21" spans="1:17" x14ac:dyDescent="0.3">
      <c r="A21" s="52" t="s">
        <v>1</v>
      </c>
      <c r="B21" s="22" t="e">
        <f t="shared" ref="B21:B34" si="0">E21*$C$15</f>
        <v>#DIV/0!</v>
      </c>
      <c r="C21" s="23" t="e">
        <f t="shared" ref="C21:C34" si="1">E21*$E$15</f>
        <v>#DIV/0!</v>
      </c>
      <c r="D21" s="1">
        <v>1</v>
      </c>
      <c r="E21" s="4"/>
      <c r="F21" s="7"/>
      <c r="G21" s="24">
        <f t="shared" ref="G21:G34" si="2">F21/1.2</f>
        <v>0</v>
      </c>
      <c r="H21" s="25" t="e">
        <f t="shared" ref="H21:H34" si="3">G21-D21-C21-B21</f>
        <v>#DIV/0!</v>
      </c>
      <c r="I21" s="26" t="e">
        <f t="shared" ref="I21:I34" si="4">H21/G21</f>
        <v>#DIV/0!</v>
      </c>
      <c r="J21" s="27" t="e">
        <f t="shared" ref="J21:J34" si="5">(F21/E21)*60</f>
        <v>#DIV/0!</v>
      </c>
      <c r="K21" s="27" t="e">
        <f t="shared" ref="K21:K34" si="6">J21*151.67</f>
        <v>#DIV/0!</v>
      </c>
      <c r="L21" s="55" t="e">
        <f>IF(I21&gt;25%,"Le tarif est cohérent","Le tarif est à retravailler")</f>
        <v>#DIV/0!</v>
      </c>
    </row>
    <row r="22" spans="1:17" x14ac:dyDescent="0.3">
      <c r="A22" s="53" t="s">
        <v>17</v>
      </c>
      <c r="B22" s="28" t="e">
        <f t="shared" si="0"/>
        <v>#DIV/0!</v>
      </c>
      <c r="C22" s="29" t="e">
        <f t="shared" si="1"/>
        <v>#DIV/0!</v>
      </c>
      <c r="D22" s="2">
        <v>10</v>
      </c>
      <c r="E22" s="5"/>
      <c r="F22" s="8"/>
      <c r="G22" s="30">
        <f t="shared" si="2"/>
        <v>0</v>
      </c>
      <c r="H22" s="31" t="e">
        <f t="shared" si="3"/>
        <v>#DIV/0!</v>
      </c>
      <c r="I22" s="32" t="e">
        <f t="shared" si="4"/>
        <v>#DIV/0!</v>
      </c>
      <c r="J22" s="33" t="e">
        <f t="shared" si="5"/>
        <v>#DIV/0!</v>
      </c>
      <c r="K22" s="33" t="e">
        <f>J22*151.67</f>
        <v>#DIV/0!</v>
      </c>
      <c r="L22" s="56" t="e">
        <f t="shared" ref="L22:L34" si="7">IF(I22&gt;25%,"Le tarif est cohérent","Le tarif est à retravailler")</f>
        <v>#DIV/0!</v>
      </c>
    </row>
    <row r="23" spans="1:17" x14ac:dyDescent="0.3">
      <c r="A23" s="53" t="s">
        <v>18</v>
      </c>
      <c r="B23" s="28" t="e">
        <f t="shared" si="0"/>
        <v>#DIV/0!</v>
      </c>
      <c r="C23" s="29" t="e">
        <f t="shared" si="1"/>
        <v>#DIV/0!</v>
      </c>
      <c r="D23" s="2">
        <v>10</v>
      </c>
      <c r="E23" s="5"/>
      <c r="F23" s="8"/>
      <c r="G23" s="30">
        <f t="shared" si="2"/>
        <v>0</v>
      </c>
      <c r="H23" s="31" t="e">
        <f t="shared" si="3"/>
        <v>#DIV/0!</v>
      </c>
      <c r="I23" s="32" t="e">
        <f t="shared" si="4"/>
        <v>#DIV/0!</v>
      </c>
      <c r="J23" s="33" t="e">
        <f t="shared" si="5"/>
        <v>#DIV/0!</v>
      </c>
      <c r="K23" s="33" t="e">
        <f t="shared" si="6"/>
        <v>#DIV/0!</v>
      </c>
      <c r="L23" s="56" t="e">
        <f t="shared" si="7"/>
        <v>#DIV/0!</v>
      </c>
    </row>
    <row r="24" spans="1:17" x14ac:dyDescent="0.3">
      <c r="A24" s="53" t="s">
        <v>19</v>
      </c>
      <c r="B24" s="28" t="e">
        <f t="shared" si="0"/>
        <v>#DIV/0!</v>
      </c>
      <c r="C24" s="29" t="e">
        <f t="shared" si="1"/>
        <v>#DIV/0!</v>
      </c>
      <c r="D24" s="2">
        <v>1</v>
      </c>
      <c r="E24" s="5"/>
      <c r="F24" s="8"/>
      <c r="G24" s="30">
        <f t="shared" si="2"/>
        <v>0</v>
      </c>
      <c r="H24" s="31" t="e">
        <f t="shared" si="3"/>
        <v>#DIV/0!</v>
      </c>
      <c r="I24" s="32" t="e">
        <f t="shared" si="4"/>
        <v>#DIV/0!</v>
      </c>
      <c r="J24" s="33" t="e">
        <f t="shared" si="5"/>
        <v>#DIV/0!</v>
      </c>
      <c r="K24" s="33" t="e">
        <f t="shared" si="6"/>
        <v>#DIV/0!</v>
      </c>
      <c r="L24" s="56" t="e">
        <f t="shared" si="7"/>
        <v>#DIV/0!</v>
      </c>
    </row>
    <row r="25" spans="1:17" x14ac:dyDescent="0.3">
      <c r="A25" s="53"/>
      <c r="B25" s="28" t="e">
        <f t="shared" si="0"/>
        <v>#DIV/0!</v>
      </c>
      <c r="C25" s="29" t="e">
        <f t="shared" si="1"/>
        <v>#DIV/0!</v>
      </c>
      <c r="D25" s="2"/>
      <c r="E25" s="5"/>
      <c r="F25" s="8"/>
      <c r="G25" s="30">
        <f t="shared" si="2"/>
        <v>0</v>
      </c>
      <c r="H25" s="31" t="e">
        <f t="shared" si="3"/>
        <v>#DIV/0!</v>
      </c>
      <c r="I25" s="32" t="e">
        <f t="shared" si="4"/>
        <v>#DIV/0!</v>
      </c>
      <c r="J25" s="33" t="e">
        <f t="shared" si="5"/>
        <v>#DIV/0!</v>
      </c>
      <c r="K25" s="33" t="e">
        <f t="shared" si="6"/>
        <v>#DIV/0!</v>
      </c>
      <c r="L25" s="56" t="e">
        <f t="shared" si="7"/>
        <v>#DIV/0!</v>
      </c>
    </row>
    <row r="26" spans="1:17" x14ac:dyDescent="0.3">
      <c r="A26" s="53"/>
      <c r="B26" s="28" t="e">
        <f t="shared" si="0"/>
        <v>#DIV/0!</v>
      </c>
      <c r="C26" s="29" t="e">
        <f t="shared" si="1"/>
        <v>#DIV/0!</v>
      </c>
      <c r="D26" s="2"/>
      <c r="E26" s="5"/>
      <c r="F26" s="8"/>
      <c r="G26" s="30">
        <f t="shared" si="2"/>
        <v>0</v>
      </c>
      <c r="H26" s="31" t="e">
        <f t="shared" si="3"/>
        <v>#DIV/0!</v>
      </c>
      <c r="I26" s="32" t="e">
        <f t="shared" si="4"/>
        <v>#DIV/0!</v>
      </c>
      <c r="J26" s="33" t="e">
        <f t="shared" si="5"/>
        <v>#DIV/0!</v>
      </c>
      <c r="K26" s="33" t="e">
        <f t="shared" si="6"/>
        <v>#DIV/0!</v>
      </c>
      <c r="L26" s="56" t="e">
        <f t="shared" si="7"/>
        <v>#DIV/0!</v>
      </c>
    </row>
    <row r="27" spans="1:17" x14ac:dyDescent="0.3">
      <c r="A27" s="53"/>
      <c r="B27" s="28" t="e">
        <f t="shared" si="0"/>
        <v>#DIV/0!</v>
      </c>
      <c r="C27" s="29" t="e">
        <f t="shared" si="1"/>
        <v>#DIV/0!</v>
      </c>
      <c r="D27" s="2"/>
      <c r="E27" s="5"/>
      <c r="F27" s="8"/>
      <c r="G27" s="30">
        <f t="shared" si="2"/>
        <v>0</v>
      </c>
      <c r="H27" s="31" t="e">
        <f t="shared" si="3"/>
        <v>#DIV/0!</v>
      </c>
      <c r="I27" s="32" t="e">
        <f t="shared" si="4"/>
        <v>#DIV/0!</v>
      </c>
      <c r="J27" s="33" t="e">
        <f t="shared" si="5"/>
        <v>#DIV/0!</v>
      </c>
      <c r="K27" s="33" t="e">
        <f t="shared" si="6"/>
        <v>#DIV/0!</v>
      </c>
      <c r="L27" s="56" t="e">
        <f t="shared" si="7"/>
        <v>#DIV/0!</v>
      </c>
    </row>
    <row r="28" spans="1:17" x14ac:dyDescent="0.3">
      <c r="A28" s="53"/>
      <c r="B28" s="28" t="e">
        <f t="shared" si="0"/>
        <v>#DIV/0!</v>
      </c>
      <c r="C28" s="29" t="e">
        <f t="shared" si="1"/>
        <v>#DIV/0!</v>
      </c>
      <c r="D28" s="2"/>
      <c r="E28" s="5"/>
      <c r="F28" s="8"/>
      <c r="G28" s="30">
        <f t="shared" si="2"/>
        <v>0</v>
      </c>
      <c r="H28" s="31" t="e">
        <f t="shared" si="3"/>
        <v>#DIV/0!</v>
      </c>
      <c r="I28" s="32" t="e">
        <f t="shared" si="4"/>
        <v>#DIV/0!</v>
      </c>
      <c r="J28" s="33" t="e">
        <f t="shared" si="5"/>
        <v>#DIV/0!</v>
      </c>
      <c r="K28" s="33" t="e">
        <f t="shared" si="6"/>
        <v>#DIV/0!</v>
      </c>
      <c r="L28" s="56" t="e">
        <f t="shared" si="7"/>
        <v>#DIV/0!</v>
      </c>
    </row>
    <row r="29" spans="1:17" x14ac:dyDescent="0.3">
      <c r="A29" s="53"/>
      <c r="B29" s="28" t="e">
        <f t="shared" si="0"/>
        <v>#DIV/0!</v>
      </c>
      <c r="C29" s="29" t="e">
        <f t="shared" si="1"/>
        <v>#DIV/0!</v>
      </c>
      <c r="D29" s="2"/>
      <c r="E29" s="5"/>
      <c r="F29" s="8"/>
      <c r="G29" s="30">
        <f t="shared" si="2"/>
        <v>0</v>
      </c>
      <c r="H29" s="31" t="e">
        <f t="shared" si="3"/>
        <v>#DIV/0!</v>
      </c>
      <c r="I29" s="32" t="e">
        <f t="shared" si="4"/>
        <v>#DIV/0!</v>
      </c>
      <c r="J29" s="33" t="e">
        <f t="shared" si="5"/>
        <v>#DIV/0!</v>
      </c>
      <c r="K29" s="33" t="e">
        <f t="shared" si="6"/>
        <v>#DIV/0!</v>
      </c>
      <c r="L29" s="56" t="e">
        <f t="shared" si="7"/>
        <v>#DIV/0!</v>
      </c>
    </row>
    <row r="30" spans="1:17" x14ac:dyDescent="0.3">
      <c r="A30" s="53"/>
      <c r="B30" s="28" t="e">
        <f t="shared" si="0"/>
        <v>#DIV/0!</v>
      </c>
      <c r="C30" s="29" t="e">
        <f t="shared" si="1"/>
        <v>#DIV/0!</v>
      </c>
      <c r="D30" s="2"/>
      <c r="E30" s="5"/>
      <c r="F30" s="8"/>
      <c r="G30" s="30">
        <f t="shared" si="2"/>
        <v>0</v>
      </c>
      <c r="H30" s="31" t="e">
        <f t="shared" si="3"/>
        <v>#DIV/0!</v>
      </c>
      <c r="I30" s="32" t="e">
        <f t="shared" si="4"/>
        <v>#DIV/0!</v>
      </c>
      <c r="J30" s="33" t="e">
        <f t="shared" si="5"/>
        <v>#DIV/0!</v>
      </c>
      <c r="K30" s="33" t="e">
        <f t="shared" si="6"/>
        <v>#DIV/0!</v>
      </c>
      <c r="L30" s="56" t="e">
        <f t="shared" si="7"/>
        <v>#DIV/0!</v>
      </c>
    </row>
    <row r="31" spans="1:17" x14ac:dyDescent="0.3">
      <c r="A31" s="53"/>
      <c r="B31" s="28" t="e">
        <f t="shared" si="0"/>
        <v>#DIV/0!</v>
      </c>
      <c r="C31" s="29" t="e">
        <f t="shared" si="1"/>
        <v>#DIV/0!</v>
      </c>
      <c r="D31" s="2"/>
      <c r="E31" s="5"/>
      <c r="F31" s="8"/>
      <c r="G31" s="30">
        <f t="shared" si="2"/>
        <v>0</v>
      </c>
      <c r="H31" s="31" t="e">
        <f t="shared" si="3"/>
        <v>#DIV/0!</v>
      </c>
      <c r="I31" s="32" t="e">
        <f t="shared" si="4"/>
        <v>#DIV/0!</v>
      </c>
      <c r="J31" s="33" t="e">
        <f t="shared" si="5"/>
        <v>#DIV/0!</v>
      </c>
      <c r="K31" s="33" t="e">
        <f t="shared" si="6"/>
        <v>#DIV/0!</v>
      </c>
      <c r="L31" s="56" t="e">
        <f t="shared" si="7"/>
        <v>#DIV/0!</v>
      </c>
    </row>
    <row r="32" spans="1:17" x14ac:dyDescent="0.3">
      <c r="A32" s="53"/>
      <c r="B32" s="28" t="e">
        <f t="shared" si="0"/>
        <v>#DIV/0!</v>
      </c>
      <c r="C32" s="29" t="e">
        <f t="shared" si="1"/>
        <v>#DIV/0!</v>
      </c>
      <c r="D32" s="2"/>
      <c r="E32" s="5"/>
      <c r="F32" s="8"/>
      <c r="G32" s="30">
        <f t="shared" si="2"/>
        <v>0</v>
      </c>
      <c r="H32" s="31" t="e">
        <f t="shared" si="3"/>
        <v>#DIV/0!</v>
      </c>
      <c r="I32" s="32" t="e">
        <f t="shared" si="4"/>
        <v>#DIV/0!</v>
      </c>
      <c r="J32" s="33" t="e">
        <f t="shared" si="5"/>
        <v>#DIV/0!</v>
      </c>
      <c r="K32" s="33" t="e">
        <f t="shared" si="6"/>
        <v>#DIV/0!</v>
      </c>
      <c r="L32" s="56" t="e">
        <f t="shared" si="7"/>
        <v>#DIV/0!</v>
      </c>
    </row>
    <row r="33" spans="1:12" x14ac:dyDescent="0.3">
      <c r="A33" s="53"/>
      <c r="B33" s="28" t="e">
        <f t="shared" si="0"/>
        <v>#DIV/0!</v>
      </c>
      <c r="C33" s="29" t="e">
        <f t="shared" si="1"/>
        <v>#DIV/0!</v>
      </c>
      <c r="D33" s="2"/>
      <c r="E33" s="5"/>
      <c r="F33" s="8"/>
      <c r="G33" s="30">
        <f t="shared" si="2"/>
        <v>0</v>
      </c>
      <c r="H33" s="31" t="e">
        <f t="shared" si="3"/>
        <v>#DIV/0!</v>
      </c>
      <c r="I33" s="32" t="e">
        <f t="shared" si="4"/>
        <v>#DIV/0!</v>
      </c>
      <c r="J33" s="33" t="e">
        <f t="shared" si="5"/>
        <v>#DIV/0!</v>
      </c>
      <c r="K33" s="33" t="e">
        <f t="shared" si="6"/>
        <v>#DIV/0!</v>
      </c>
      <c r="L33" s="56" t="e">
        <f t="shared" si="7"/>
        <v>#DIV/0!</v>
      </c>
    </row>
    <row r="34" spans="1:12" ht="15" thickBot="1" x14ac:dyDescent="0.35">
      <c r="A34" s="54"/>
      <c r="B34" s="34" t="e">
        <f t="shared" si="0"/>
        <v>#DIV/0!</v>
      </c>
      <c r="C34" s="35" t="e">
        <f t="shared" si="1"/>
        <v>#DIV/0!</v>
      </c>
      <c r="D34" s="3"/>
      <c r="E34" s="6"/>
      <c r="F34" s="9"/>
      <c r="G34" s="36">
        <f t="shared" si="2"/>
        <v>0</v>
      </c>
      <c r="H34" s="37" t="e">
        <f t="shared" si="3"/>
        <v>#DIV/0!</v>
      </c>
      <c r="I34" s="38" t="e">
        <f t="shared" si="4"/>
        <v>#DIV/0!</v>
      </c>
      <c r="J34" s="39" t="e">
        <f t="shared" si="5"/>
        <v>#DIV/0!</v>
      </c>
      <c r="K34" s="39" t="e">
        <f t="shared" si="6"/>
        <v>#DIV/0!</v>
      </c>
      <c r="L34" s="57" t="e">
        <f t="shared" si="7"/>
        <v>#DIV/0!</v>
      </c>
    </row>
  </sheetData>
  <sheetProtection sheet="1" objects="1" scenarios="1"/>
  <mergeCells count="28">
    <mergeCell ref="B1:K3"/>
    <mergeCell ref="A1:A3"/>
    <mergeCell ref="A4:K4"/>
    <mergeCell ref="I5:K5"/>
    <mergeCell ref="A5:H5"/>
    <mergeCell ref="A6:H6"/>
    <mergeCell ref="I6:K6"/>
    <mergeCell ref="D16:K16"/>
    <mergeCell ref="I7:K7"/>
    <mergeCell ref="A10:K12"/>
    <mergeCell ref="A14:K14"/>
    <mergeCell ref="A16:B16"/>
    <mergeCell ref="A7:H7"/>
    <mergeCell ref="A15:B15"/>
    <mergeCell ref="A8:H8"/>
    <mergeCell ref="I8:K8"/>
    <mergeCell ref="M8:N8"/>
    <mergeCell ref="A9:H9"/>
    <mergeCell ref="I9:K9"/>
    <mergeCell ref="A18:L18"/>
    <mergeCell ref="L19:L20"/>
    <mergeCell ref="A19:A20"/>
    <mergeCell ref="K19:K20"/>
    <mergeCell ref="B19:D19"/>
    <mergeCell ref="E19:E20"/>
    <mergeCell ref="F19:G19"/>
    <mergeCell ref="H19:I19"/>
    <mergeCell ref="J19:J20"/>
  </mergeCells>
  <conditionalFormatting sqref="H21:K34">
    <cfRule type="containsErrors" dxfId="6" priority="10">
      <formula>ISERROR(H21)</formula>
    </cfRule>
  </conditionalFormatting>
  <conditionalFormatting sqref="L21:L34">
    <cfRule type="containsErrors" dxfId="5" priority="6">
      <formula>ISERROR(L21)</formula>
    </cfRule>
    <cfRule type="containsText" dxfId="4" priority="4" operator="containsText" text="cohérent">
      <formula>NOT(ISERROR(SEARCH("cohérent",L21)))</formula>
    </cfRule>
    <cfRule type="containsText" dxfId="3" priority="3" operator="containsText" text="retravailler">
      <formula>NOT(ISERROR(SEARCH("retravailler",L21)))</formula>
    </cfRule>
  </conditionalFormatting>
  <conditionalFormatting sqref="L21">
    <cfRule type="containsText" dxfId="2" priority="5" operator="containsText" text="cohérent">
      <formula>NOT(ISERROR(SEARCH("cohérent",L21)))</formula>
    </cfRule>
  </conditionalFormatting>
  <conditionalFormatting sqref="H21:H34">
    <cfRule type="cellIs" dxfId="1" priority="2" operator="lessThan">
      <formula>0</formula>
    </cfRule>
  </conditionalFormatting>
  <conditionalFormatting sqref="B21:C34">
    <cfRule type="containsErrors" dxfId="0" priority="1">
      <formula>ISERROR(B21)</formula>
    </cfRule>
  </conditionalFormatting>
  <pageMargins left="0.7" right="0.7" top="0.75" bottom="0.75" header="0.3" footer="0.3"/>
  <pageSetup paperSize="9" scale="87" orientation="landscape" r:id="rId1"/>
  <ignoredErrors>
    <ignoredError sqref="A21:C21 A26:J34 B22:C22 B23:C23 B24:C24 G21:J21 G22:K22 G23:J23 K21 L21:L22 L23:L34 K23:K34 B25:C25 G25:J25 E24:J24" evalErro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Simul Marges</vt:lpstr>
      <vt:lpstr>Charte Tarifaire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Fabice Antz</dc:creator>
  <cp:lastModifiedBy>Fabice Antz</cp:lastModifiedBy>
  <cp:lastPrinted>2022-04-30T05:19:59Z</cp:lastPrinted>
  <dcterms:created xsi:type="dcterms:W3CDTF">2022-03-02T09:23:02Z</dcterms:created>
  <dcterms:modified xsi:type="dcterms:W3CDTF">2022-06-27T09:46:29Z</dcterms:modified>
</cp:coreProperties>
</file>